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<sst xmlns="http://schemas.openxmlformats.org/spreadsheetml/2006/main" count="2857" uniqueCount="2077">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</sst>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108</v>
      </c>
      <c r="K51" s="1095"/>
      <c r="L51" s="1102">
        <f>+IF($P$2=33,$Q51,0)</f>
        <v>0</v>
      </c>
      <c r="M51" s="1095"/>
      <c r="N51" s="1132">
        <f>+ROUND(+G51+J51+L51,0)</f>
        <v>108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108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108</v>
      </c>
      <c r="K56" s="1095"/>
      <c r="L56" s="1208">
        <f>+ROUND(+SUM(L51:L55),0)</f>
        <v>0</v>
      </c>
      <c r="M56" s="1095"/>
      <c r="N56" s="1209">
        <f>+ROUND(+SUM(N51:N55),0)</f>
        <v>108</v>
      </c>
      <c r="O56" s="1097"/>
      <c r="P56" s="1207">
        <f>+ROUND(+SUM(P51:P55),0)</f>
        <v>0</v>
      </c>
      <c r="Q56" s="1208">
        <f>+ROUND(+SUM(Q51:Q55),0)</f>
        <v>108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108</v>
      </c>
      <c r="K77" s="1095"/>
      <c r="L77" s="1233">
        <f>+ROUND(L56+L63+L67+L71+L75,0)</f>
        <v>0</v>
      </c>
      <c r="M77" s="1095"/>
      <c r="N77" s="1234">
        <f>+ROUND(N56+N63+N67+N71+N75,0)</f>
        <v>108</v>
      </c>
      <c r="O77" s="1097"/>
      <c r="P77" s="1231">
        <f>+ROUND(P56+P63+P67+P71+P75,0)</f>
        <v>0</v>
      </c>
      <c r="Q77" s="1232">
        <f>+ROUND(Q56+Q63+Q67+Q71+Q75,0)</f>
        <v>108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-108</v>
      </c>
      <c r="K83" s="1095"/>
      <c r="L83" s="1255">
        <f>+ROUND(L48,0)-ROUND(L77,0)+ROUND(L81,0)</f>
        <v>0</v>
      </c>
      <c r="M83" s="1095"/>
      <c r="N83" s="1256">
        <f>+ROUND(N48,0)-ROUND(N77,0)+ROUND(N81,0)</f>
        <v>-108</v>
      </c>
      <c r="O83" s="1257"/>
      <c r="P83" s="1254">
        <f>+ROUND(P48,0)-ROUND(P77,0)+ROUND(P81,0)</f>
        <v>0</v>
      </c>
      <c r="Q83" s="1255">
        <f>+ROUND(Q48,0)-ROUND(Q77,0)+ROUND(Q81,0)</f>
        <v>-108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108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108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108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108</v>
      </c>
      <c r="K123" s="1095"/>
      <c r="L123" s="1120">
        <f>+IF($P$2=33,$Q123,0)</f>
        <v>0</v>
      </c>
      <c r="M123" s="1095"/>
      <c r="N123" s="1121">
        <f>+ROUND(+G123+J123+L123,0)</f>
        <v>108</v>
      </c>
      <c r="O123" s="1097"/>
      <c r="P123" s="1119">
        <f>+ROUND(OTCHET!E524,0)</f>
        <v>0</v>
      </c>
      <c r="Q123" s="1120">
        <f>+ROUND(OTCHET!L524,0)</f>
        <v>108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108</v>
      </c>
      <c r="K127" s="1095"/>
      <c r="L127" s="1242">
        <f>+ROUND(+SUM(L122:L126),0)</f>
        <v>0</v>
      </c>
      <c r="M127" s="1095"/>
      <c r="N127" s="1243">
        <f>+ROUND(+SUM(N122:N126),0)</f>
        <v>108</v>
      </c>
      <c r="O127" s="1097"/>
      <c r="P127" s="1241">
        <f>+ROUND(+SUM(P122:P126),0)</f>
        <v>0</v>
      </c>
      <c r="Q127" s="1242">
        <f>+ROUND(+SUM(Q122:Q126),0)</f>
        <v>108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43531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108</v>
      </c>
      <c r="G38" s="848">
        <f>G39+G43+G44+G46+SUM(G48:G52)+G55</f>
        <v>108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108</v>
      </c>
      <c r="G43" s="816">
        <f>+OTCHET!I205+OTCHET!I223+OTCHET!I271</f>
        <v>108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-108</v>
      </c>
      <c r="G64" s="928">
        <f>+G22-G38+G56-G63</f>
        <v>-108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108</v>
      </c>
      <c r="G66" s="938">
        <f>SUM(+G68+G76+G77+G84+G85+G86+G89+G90+G91+G92+G93+G94+G95)</f>
        <v>108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108</v>
      </c>
      <c r="G86" s="906">
        <f>+G87+G88</f>
        <v>108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108</v>
      </c>
      <c r="G88" s="964">
        <f>+OTCHET!I521+OTCHET!I524+OTCHET!I544</f>
        <v>108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43524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108</v>
      </c>
      <c r="J205" s="275">
        <f t="shared" si="48"/>
        <v>0</v>
      </c>
      <c r="K205" s="276">
        <f t="shared" si="48"/>
        <v>0</v>
      </c>
      <c r="L205" s="310">
        <f t="shared" si="48"/>
        <v>108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108</v>
      </c>
      <c r="J210" s="297">
        <f t="shared" si="49"/>
        <v>0</v>
      </c>
      <c r="K210" s="298">
        <f t="shared" si="49"/>
        <v>0</v>
      </c>
      <c r="L210" s="295">
        <f t="shared" si="49"/>
        <v>108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108</v>
      </c>
      <c r="J301" s="397">
        <f t="shared" si="77"/>
        <v>0</v>
      </c>
      <c r="K301" s="398">
        <f t="shared" si="77"/>
        <v>0</v>
      </c>
      <c r="L301" s="395">
        <f t="shared" si="77"/>
        <v>108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-108</v>
      </c>
      <c r="J445" s="547">
        <f t="shared" si="99"/>
        <v>0</v>
      </c>
      <c r="K445" s="548">
        <f t="shared" si="99"/>
        <v>0</v>
      </c>
      <c r="L445" s="549">
        <f t="shared" si="99"/>
        <v>-108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108</v>
      </c>
      <c r="J446" s="554">
        <f t="shared" si="100"/>
        <v>0</v>
      </c>
      <c r="K446" s="555">
        <f t="shared" si="100"/>
        <v>0</v>
      </c>
      <c r="L446" s="556">
        <f>+L597</f>
        <v>108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108</v>
      </c>
      <c r="J524" s="580">
        <f t="shared" si="120"/>
        <v>0</v>
      </c>
      <c r="K524" s="581">
        <f t="shared" si="120"/>
        <v>0</v>
      </c>
      <c r="L524" s="578">
        <f t="shared" si="120"/>
        <v>108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108</v>
      </c>
      <c r="J527" s="165"/>
      <c r="K527" s="585">
        <v>0</v>
      </c>
      <c r="L527" s="1387">
        <f t="shared" si="116"/>
        <v>108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108</v>
      </c>
      <c r="J597" s="664">
        <f t="shared" si="133"/>
        <v>0</v>
      </c>
      <c r="K597" s="666">
        <f t="shared" si="133"/>
        <v>0</v>
      </c>
      <c r="L597" s="662">
        <f t="shared" si="133"/>
        <v>108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43531</v>
      </c>
      <c r="C605" s="1840"/>
      <c r="D605" s="675" t="s">
        <v>884</v>
      </c>
      <c r="E605" s="676" t="s">
        <v>2076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43524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108</v>
      </c>
      <c r="J655" s="275">
        <f t="shared" si="140"/>
        <v>0</v>
      </c>
      <c r="K655" s="276">
        <f t="shared" si="140"/>
        <v>0</v>
      </c>
      <c r="L655" s="310">
        <f t="shared" si="140"/>
        <v>108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108</v>
      </c>
      <c r="J660" s="159"/>
      <c r="K660" s="1420"/>
      <c r="L660" s="295">
        <f t="shared" si="142"/>
        <v>108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108</v>
      </c>
      <c r="J752" s="397">
        <f t="shared" si="169"/>
        <v>0</v>
      </c>
      <c r="K752" s="398">
        <f t="shared" si="169"/>
        <v>0</v>
      </c>
      <c r="L752" s="395">
        <f t="shared" si="169"/>
        <v>108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2019-03-07T13:33:37Z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